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no\Desktop\"/>
    </mc:Choice>
  </mc:AlternateContent>
  <bookViews>
    <workbookView xWindow="-120" yWindow="-120" windowWidth="29040" windowHeight="1584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4" i="1"/>
  <c r="C14" i="1"/>
  <c r="B14" i="1"/>
  <c r="A9" i="1" s="1"/>
  <c r="D13" i="1"/>
  <c r="C13" i="1"/>
  <c r="B13" i="1"/>
  <c r="C9" i="1"/>
  <c r="E9" i="1" s="1"/>
</calcChain>
</file>

<file path=xl/sharedStrings.xml><?xml version="1.0" encoding="utf-8"?>
<sst xmlns="http://schemas.openxmlformats.org/spreadsheetml/2006/main" count="107" uniqueCount="83">
  <si>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</si>
  <si>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</si>
  <si>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</si>
  <si>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</si>
  <si>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</si>
  <si>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</si>
  <si>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</si>
  <si>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</si>
  <si>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</si>
  <si>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</si>
  <si>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</si>
  <si>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</si>
  <si>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</si>
  <si>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</si>
  <si>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</si>
  <si>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INDICE DI TEMPESTIVITA' DEI PAGAMENTI</t>
  </si>
  <si>
    <t>Ammontare complessivo dei debiti</t>
  </si>
  <si>
    <t>Numero delle imprese creditrici</t>
  </si>
  <si>
    <t xml:space="preserve">CENTRO PROVINCIALE ISTRUZIONE ADULTI </t>
  </si>
  <si>
    <t>22100 COMO (CO) - VIA LUCINI,3 - C.F. 95119390136 C.M. COMM15400T</t>
  </si>
  <si>
    <t>2024</t>
  </si>
  <si>
    <t>157/PA del 25/09/2023</t>
  </si>
  <si>
    <t>8B01087582 del 09/11/2023</t>
  </si>
  <si>
    <t>8B00885670 del 11/09/2023</t>
  </si>
  <si>
    <t>204/PA del 19/12/2023</t>
  </si>
  <si>
    <t>80/PA del 13/12/2023</t>
  </si>
  <si>
    <t>8B01088398 del 09/11/2023</t>
  </si>
  <si>
    <t>8B01094303 del 09/11/2023</t>
  </si>
  <si>
    <t>205/PA del 19/12/2023</t>
  </si>
  <si>
    <t>1000231500004984 del 30/09/2023</t>
  </si>
  <si>
    <t>2/1986 del 24/10/2023</t>
  </si>
  <si>
    <t>2/1987 del 24/10/2023</t>
  </si>
  <si>
    <t>8B00029904 del 11/01/2024</t>
  </si>
  <si>
    <t>60 del 15/01/2024</t>
  </si>
  <si>
    <t>84/2024/PA del 31/01/2024</t>
  </si>
  <si>
    <t>8B00026838 del 11/01/2024</t>
  </si>
  <si>
    <t>43/2024/PA del 15/01/2024</t>
  </si>
  <si>
    <t>8B00030811 del 11/01/2024</t>
  </si>
  <si>
    <t>10152/FVIAC del 16/10/2023</t>
  </si>
  <si>
    <t>460 del 16/02/2024</t>
  </si>
  <si>
    <t>U1230000022182 del 15/02/2024</t>
  </si>
  <si>
    <t>U1230000022184 del 15/02/2024</t>
  </si>
  <si>
    <t>7 del 20/02/2024</t>
  </si>
  <si>
    <t>4 del 20/02/2024</t>
  </si>
  <si>
    <t>D407 del 29/02/2024</t>
  </si>
  <si>
    <t>2 del 08/02/2024</t>
  </si>
  <si>
    <t>6 del 20/02/2024</t>
  </si>
  <si>
    <t>5 del 20/02/2024</t>
  </si>
  <si>
    <t>6/PA del 28/02/2024</t>
  </si>
  <si>
    <t>27/PA del 26/02/2024</t>
  </si>
  <si>
    <t>8B00252190 del 11/03/2024</t>
  </si>
  <si>
    <t>8B00246831 del 11/03/2024</t>
  </si>
  <si>
    <t>8B00248816 del 11/03/2024</t>
  </si>
  <si>
    <t>274/F del 12/10/2023</t>
  </si>
  <si>
    <t>158/PA del 25/09/2023</t>
  </si>
  <si>
    <t>200/PA del 28/11/2023</t>
  </si>
  <si>
    <t>52/PA del 22/03/2024</t>
  </si>
  <si>
    <t>53/PA del 22/03/2024</t>
  </si>
  <si>
    <t>50/PA del 22/03/2024</t>
  </si>
  <si>
    <t>51/PA del 22/03/2024</t>
  </si>
  <si>
    <t>D643 del 29/03/2024</t>
  </si>
  <si>
    <t>D644 del 29/03/2024</t>
  </si>
  <si>
    <t>5954/FVISE del 25/03/2024</t>
  </si>
  <si>
    <t>158/2024/PA del 12/03/2024</t>
  </si>
  <si>
    <t>5/Y del 27/03/2024</t>
  </si>
  <si>
    <t>1002 del 29/03/2024</t>
  </si>
  <si>
    <t>FPA 12/24 del 16/04/2024</t>
  </si>
  <si>
    <t>161 del 17/04/2024</t>
  </si>
  <si>
    <t>20/PA del 19/04/2024</t>
  </si>
  <si>
    <t>9/Y del 30/04/2024</t>
  </si>
  <si>
    <t>21/PA del 19/04/2024</t>
  </si>
  <si>
    <t>2/435 del 23/02/2024</t>
  </si>
  <si>
    <t>8B00452105 del 09/05/2024</t>
  </si>
  <si>
    <t>8B00454650 del 09/05/2024</t>
  </si>
  <si>
    <t>8B00454736 del 09/05/2024</t>
  </si>
  <si>
    <t>3586/FVISE del 22/02/2024</t>
  </si>
  <si>
    <t>46/001 del 11/05/2024</t>
  </si>
  <si>
    <t>2/2223 del 15/11/2023</t>
  </si>
  <si>
    <t>2/2412 del 29/11/2023</t>
  </si>
  <si>
    <t>3 del 15/02/2024</t>
  </si>
  <si>
    <t>82/PA del 24/05/2024</t>
  </si>
  <si>
    <t>635/PA del 31/05/2024</t>
  </si>
  <si>
    <t>12/Y del 29/05/2024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</si>
</sst>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A14" sqref="A14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18</v>
      </c>
    </row>
    <row r="3" spans="1:9" ht="12.75" customHeight="1" x14ac:dyDescent="0.25">
      <c r="B3" t="s">
        <v>19</v>
      </c>
    </row>
    <row r="4" spans="1:9" ht="15.75" thickBot="1" x14ac:dyDescent="0.3"/>
    <row r="5" spans="1:9" ht="18" customHeight="1" thickBot="1" x14ac:dyDescent="0.4">
      <c r="B5" s="6" t="s">
        <v>15</v>
      </c>
      <c r="F5" s="15" t="s">
        <v>20</v>
      </c>
    </row>
    <row r="7" spans="1:9" s="17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SUM(B13:B14)</f>
        <v>62</v>
      </c>
      <c r="B9" s="33"/>
      <c r="C9" s="32">
        <f>SUM(C13:C14)</f>
        <v>41632.29</v>
      </c>
      <c r="D9" s="33"/>
      <c r="E9" s="38">
        <f>('Trimestre 1'!H1+'Trimestre 2'!H1+'Trimestre 3'!H1+'Trimestre 4'!H1)/C9</f>
        <v>36.393305772994957</v>
      </c>
      <c r="F9" s="39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16</v>
      </c>
      <c r="F12" s="29" t="s">
        <v>17</v>
      </c>
    </row>
    <row r="13" spans="1:9" ht="22.5" customHeight="1" x14ac:dyDescent="0.25">
      <c r="A13" s="25" t="s">
        <v>13</v>
      </c>
      <c r="B13" s="14">
        <f>'Trimestre 1'!C1</f>
        <v>24</v>
      </c>
      <c r="C13" s="26">
        <f>'Trimestre 1'!B1</f>
        <v>15990.339999999998</v>
      </c>
      <c r="D13" s="26">
        <f>'Trimestre 1'!G1</f>
        <v>-0.65795411479680854</v>
      </c>
      <c r="E13" s="26">
        <v>12.98</v>
      </c>
      <c r="F13" s="30">
        <v>1</v>
      </c>
      <c r="G13" s="4"/>
      <c r="H13" s="5"/>
      <c r="I13" s="5"/>
    </row>
    <row r="14" spans="1:9" ht="22.5" customHeight="1" x14ac:dyDescent="0.25">
      <c r="A14" s="25" t="s">
        <v>14</v>
      </c>
      <c r="B14" s="14">
        <f>'Trimestre 2'!C1</f>
        <v>38</v>
      </c>
      <c r="C14" s="26">
        <f>'Trimestre 2'!B1</f>
        <v>25641.95</v>
      </c>
      <c r="D14" s="26">
        <f>'Trimestre 2'!G1</f>
        <v>59.498500309063857</v>
      </c>
      <c r="E14" s="26"/>
      <c r="F14" s="3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15990.339999999998</v>
      </c>
      <c r="C1" s="31">
        <f>COUNTA(A4:A203)</f>
        <v>24</v>
      </c>
      <c r="G1" s="13">
        <f>IF(B1&lt;&gt;0,H1/B1,0)</f>
        <v>-0.65795411479680854</v>
      </c>
      <c r="H1" s="12">
        <f>SUM(H4:H195)</f>
        <v>-10520.910000000007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21</v>
      </c>
      <c r="B4" s="9">
        <v>375</v>
      </c>
      <c r="C4" s="10">
        <v>45230</v>
      </c>
      <c r="D4" s="10">
        <v>45304</v>
      </c>
      <c r="E4" s="10"/>
      <c r="F4" s="10"/>
      <c r="G4" s="1">
        <f>D4-C4-(F4-E4)</f>
        <v>74</v>
      </c>
      <c r="H4" s="9">
        <f>B4*G4</f>
        <v>27750</v>
      </c>
    </row>
    <row r="5" spans="1:8" x14ac:dyDescent="0.25">
      <c r="A5" s="16" t="s">
        <v>22</v>
      </c>
      <c r="B5" s="9">
        <v>12.98</v>
      </c>
      <c r="C5" s="10">
        <v>45273</v>
      </c>
      <c r="D5" s="10">
        <v>45304</v>
      </c>
      <c r="E5" s="10"/>
      <c r="F5" s="10"/>
      <c r="G5" s="1">
        <f t="shared" ref="G5:G68" si="0">D5-C5-(F5-E5)</f>
        <v>31</v>
      </c>
      <c r="H5" s="9">
        <f t="shared" ref="H5:H68" si="1">B5*G5</f>
        <v>402.38</v>
      </c>
    </row>
    <row r="6" spans="1:8" x14ac:dyDescent="0.25">
      <c r="A6" s="16" t="s">
        <v>23</v>
      </c>
      <c r="B6" s="9">
        <v>202.03</v>
      </c>
      <c r="C6" s="10">
        <v>45211</v>
      </c>
      <c r="D6" s="10">
        <v>45304</v>
      </c>
      <c r="E6" s="10"/>
      <c r="F6" s="10"/>
      <c r="G6" s="1">
        <f t="shared" si="0"/>
        <v>93</v>
      </c>
      <c r="H6" s="9">
        <f t="shared" si="1"/>
        <v>18788.79</v>
      </c>
    </row>
    <row r="7" spans="1:8" x14ac:dyDescent="0.25">
      <c r="A7" s="16" t="s">
        <v>24</v>
      </c>
      <c r="B7" s="9">
        <v>375</v>
      </c>
      <c r="C7" s="10">
        <v>45322</v>
      </c>
      <c r="D7" s="10">
        <v>45304</v>
      </c>
      <c r="E7" s="10"/>
      <c r="F7" s="10"/>
      <c r="G7" s="1">
        <f t="shared" si="0"/>
        <v>-18</v>
      </c>
      <c r="H7" s="9">
        <f t="shared" si="1"/>
        <v>-6750</v>
      </c>
    </row>
    <row r="8" spans="1:8" x14ac:dyDescent="0.25">
      <c r="A8" s="16" t="s">
        <v>25</v>
      </c>
      <c r="B8" s="9">
        <v>1029.7</v>
      </c>
      <c r="C8" s="10">
        <v>45291</v>
      </c>
      <c r="D8" s="10">
        <v>45304</v>
      </c>
      <c r="E8" s="10"/>
      <c r="F8" s="10"/>
      <c r="G8" s="1">
        <f t="shared" si="0"/>
        <v>13</v>
      </c>
      <c r="H8" s="9">
        <f t="shared" si="1"/>
        <v>13386.1</v>
      </c>
    </row>
    <row r="9" spans="1:8" x14ac:dyDescent="0.25">
      <c r="A9" s="16" t="s">
        <v>26</v>
      </c>
      <c r="B9" s="9">
        <v>210.08</v>
      </c>
      <c r="C9" s="10">
        <v>45271</v>
      </c>
      <c r="D9" s="10">
        <v>45304</v>
      </c>
      <c r="E9" s="10"/>
      <c r="F9" s="10"/>
      <c r="G9" s="1">
        <f t="shared" si="0"/>
        <v>33</v>
      </c>
      <c r="H9" s="9">
        <f t="shared" si="1"/>
        <v>6932.64</v>
      </c>
    </row>
    <row r="10" spans="1:8" x14ac:dyDescent="0.25">
      <c r="A10" s="16" t="s">
        <v>27</v>
      </c>
      <c r="B10" s="9">
        <v>222.02</v>
      </c>
      <c r="C10" s="10">
        <v>45271</v>
      </c>
      <c r="D10" s="10">
        <v>45304</v>
      </c>
      <c r="E10" s="10"/>
      <c r="F10" s="10"/>
      <c r="G10" s="1">
        <f t="shared" si="0"/>
        <v>33</v>
      </c>
      <c r="H10" s="9">
        <f t="shared" si="1"/>
        <v>7326.66</v>
      </c>
    </row>
    <row r="11" spans="1:8" x14ac:dyDescent="0.25">
      <c r="A11" s="16" t="s">
        <v>28</v>
      </c>
      <c r="B11" s="9">
        <v>285</v>
      </c>
      <c r="C11" s="10">
        <v>45322</v>
      </c>
      <c r="D11" s="10">
        <v>45304</v>
      </c>
      <c r="E11" s="10"/>
      <c r="F11" s="10"/>
      <c r="G11" s="1">
        <f t="shared" si="0"/>
        <v>-18</v>
      </c>
      <c r="H11" s="9">
        <f t="shared" si="1"/>
        <v>-5130</v>
      </c>
    </row>
    <row r="12" spans="1:8" x14ac:dyDescent="0.25">
      <c r="A12" s="16" t="s">
        <v>29</v>
      </c>
      <c r="B12" s="9">
        <v>45.98</v>
      </c>
      <c r="C12" s="10">
        <v>45230</v>
      </c>
      <c r="D12" s="10">
        <v>45304</v>
      </c>
      <c r="E12" s="10"/>
      <c r="F12" s="10"/>
      <c r="G12" s="1">
        <f t="shared" si="0"/>
        <v>74</v>
      </c>
      <c r="H12" s="9">
        <f t="shared" si="1"/>
        <v>3402.52</v>
      </c>
    </row>
    <row r="13" spans="1:8" x14ac:dyDescent="0.25">
      <c r="A13" s="16" t="s">
        <v>32</v>
      </c>
      <c r="B13" s="9">
        <v>222.02</v>
      </c>
      <c r="C13" s="10">
        <v>45334</v>
      </c>
      <c r="D13" s="10">
        <v>45330</v>
      </c>
      <c r="E13" s="10"/>
      <c r="F13" s="10"/>
      <c r="G13" s="1">
        <f t="shared" si="0"/>
        <v>-4</v>
      </c>
      <c r="H13" s="9">
        <f t="shared" si="1"/>
        <v>-888.08</v>
      </c>
    </row>
    <row r="14" spans="1:8" x14ac:dyDescent="0.25">
      <c r="A14" s="16" t="s">
        <v>33</v>
      </c>
      <c r="B14" s="9">
        <v>1330</v>
      </c>
      <c r="C14" s="10">
        <v>45306</v>
      </c>
      <c r="D14" s="10">
        <v>45330</v>
      </c>
      <c r="E14" s="10"/>
      <c r="F14" s="10"/>
      <c r="G14" s="1">
        <f t="shared" si="0"/>
        <v>24</v>
      </c>
      <c r="H14" s="9">
        <f t="shared" si="1"/>
        <v>31920</v>
      </c>
    </row>
    <row r="15" spans="1:8" x14ac:dyDescent="0.25">
      <c r="A15" s="16" t="s">
        <v>34</v>
      </c>
      <c r="B15" s="9">
        <v>2650</v>
      </c>
      <c r="C15" s="10">
        <v>45351</v>
      </c>
      <c r="D15" s="10">
        <v>45330</v>
      </c>
      <c r="E15" s="10"/>
      <c r="F15" s="10"/>
      <c r="G15" s="1">
        <f t="shared" si="0"/>
        <v>-21</v>
      </c>
      <c r="H15" s="9">
        <f t="shared" si="1"/>
        <v>-55650</v>
      </c>
    </row>
    <row r="16" spans="1:8" x14ac:dyDescent="0.25">
      <c r="A16" s="16" t="s">
        <v>35</v>
      </c>
      <c r="B16" s="9">
        <v>215.11</v>
      </c>
      <c r="C16" s="10">
        <v>45334</v>
      </c>
      <c r="D16" s="10">
        <v>45330</v>
      </c>
      <c r="E16" s="10"/>
      <c r="F16" s="10"/>
      <c r="G16" s="1">
        <f t="shared" si="0"/>
        <v>-4</v>
      </c>
      <c r="H16" s="9">
        <f t="shared" si="1"/>
        <v>-860.44</v>
      </c>
    </row>
    <row r="17" spans="1:8" x14ac:dyDescent="0.25">
      <c r="A17" s="16" t="s">
        <v>36</v>
      </c>
      <c r="B17" s="9">
        <v>80</v>
      </c>
      <c r="C17" s="10">
        <v>45337</v>
      </c>
      <c r="D17" s="10">
        <v>45330</v>
      </c>
      <c r="E17" s="10"/>
      <c r="F17" s="10"/>
      <c r="G17" s="1">
        <f t="shared" si="0"/>
        <v>-7</v>
      </c>
      <c r="H17" s="9">
        <f t="shared" si="1"/>
        <v>-560</v>
      </c>
    </row>
    <row r="18" spans="1:8" x14ac:dyDescent="0.25">
      <c r="A18" s="16" t="s">
        <v>37</v>
      </c>
      <c r="B18" s="9">
        <v>12.98</v>
      </c>
      <c r="C18" s="10">
        <v>45334</v>
      </c>
      <c r="D18" s="10">
        <v>45330</v>
      </c>
      <c r="E18" s="10"/>
      <c r="F18" s="10"/>
      <c r="G18" s="1">
        <f t="shared" si="0"/>
        <v>-4</v>
      </c>
      <c r="H18" s="9">
        <f t="shared" si="1"/>
        <v>-51.92</v>
      </c>
    </row>
    <row r="19" spans="1:8" x14ac:dyDescent="0.25">
      <c r="A19" s="16" t="s">
        <v>39</v>
      </c>
      <c r="B19" s="9">
        <v>171</v>
      </c>
      <c r="C19" s="10">
        <v>45355</v>
      </c>
      <c r="D19" s="10">
        <v>45344</v>
      </c>
      <c r="E19" s="10"/>
      <c r="F19" s="10"/>
      <c r="G19" s="1">
        <f t="shared" si="0"/>
        <v>-11</v>
      </c>
      <c r="H19" s="9">
        <f t="shared" si="1"/>
        <v>-1881</v>
      </c>
    </row>
    <row r="20" spans="1:8" x14ac:dyDescent="0.25">
      <c r="A20" s="16" t="s">
        <v>40</v>
      </c>
      <c r="B20" s="9">
        <v>12</v>
      </c>
      <c r="C20" s="10">
        <v>45367</v>
      </c>
      <c r="D20" s="10">
        <v>45344</v>
      </c>
      <c r="E20" s="10"/>
      <c r="F20" s="10"/>
      <c r="G20" s="1">
        <f t="shared" si="0"/>
        <v>-23</v>
      </c>
      <c r="H20" s="9">
        <f t="shared" si="1"/>
        <v>-276</v>
      </c>
    </row>
    <row r="21" spans="1:8" x14ac:dyDescent="0.25">
      <c r="A21" s="16" t="s">
        <v>41</v>
      </c>
      <c r="B21" s="9">
        <v>230.5</v>
      </c>
      <c r="C21" s="10">
        <v>45367</v>
      </c>
      <c r="D21" s="10">
        <v>45344</v>
      </c>
      <c r="E21" s="10"/>
      <c r="F21" s="10"/>
      <c r="G21" s="1">
        <f t="shared" si="0"/>
        <v>-23</v>
      </c>
      <c r="H21" s="9">
        <f t="shared" si="1"/>
        <v>-5301.5</v>
      </c>
    </row>
    <row r="22" spans="1:8" x14ac:dyDescent="0.25">
      <c r="A22" s="16" t="s">
        <v>42</v>
      </c>
      <c r="B22" s="9">
        <v>1340.87</v>
      </c>
      <c r="C22" s="10">
        <v>45372</v>
      </c>
      <c r="D22" s="10">
        <v>45363</v>
      </c>
      <c r="E22" s="10"/>
      <c r="F22" s="10"/>
      <c r="G22" s="1">
        <f t="shared" si="0"/>
        <v>-9</v>
      </c>
      <c r="H22" s="9">
        <f t="shared" si="1"/>
        <v>-12067.83</v>
      </c>
    </row>
    <row r="23" spans="1:8" x14ac:dyDescent="0.25">
      <c r="A23" s="16" t="s">
        <v>43</v>
      </c>
      <c r="B23" s="9">
        <v>1627.5</v>
      </c>
      <c r="C23" s="10">
        <v>45372</v>
      </c>
      <c r="D23" s="10">
        <v>45363</v>
      </c>
      <c r="E23" s="10"/>
      <c r="F23" s="10"/>
      <c r="G23" s="1">
        <f t="shared" si="0"/>
        <v>-9</v>
      </c>
      <c r="H23" s="9">
        <f t="shared" si="1"/>
        <v>-14647.5</v>
      </c>
    </row>
    <row r="24" spans="1:8" x14ac:dyDescent="0.25">
      <c r="A24" s="16" t="s">
        <v>44</v>
      </c>
      <c r="B24" s="9">
        <v>799</v>
      </c>
      <c r="C24" s="10">
        <v>45382</v>
      </c>
      <c r="D24" s="10">
        <v>45363</v>
      </c>
      <c r="E24" s="10"/>
      <c r="F24" s="10"/>
      <c r="G24" s="1">
        <f t="shared" si="0"/>
        <v>-19</v>
      </c>
      <c r="H24" s="9">
        <f t="shared" si="1"/>
        <v>-15181</v>
      </c>
    </row>
    <row r="25" spans="1:8" x14ac:dyDescent="0.25">
      <c r="A25" s="16" t="s">
        <v>45</v>
      </c>
      <c r="B25" s="9">
        <v>3307.45</v>
      </c>
      <c r="C25" s="10">
        <v>45360</v>
      </c>
      <c r="D25" s="10">
        <v>45363</v>
      </c>
      <c r="E25" s="10"/>
      <c r="F25" s="10"/>
      <c r="G25" s="1">
        <f t="shared" si="0"/>
        <v>3</v>
      </c>
      <c r="H25" s="9">
        <f t="shared" si="1"/>
        <v>9922.35</v>
      </c>
    </row>
    <row r="26" spans="1:8" x14ac:dyDescent="0.25">
      <c r="A26" s="16" t="s">
        <v>46</v>
      </c>
      <c r="B26" s="9">
        <v>623.1</v>
      </c>
      <c r="C26" s="10">
        <v>45372</v>
      </c>
      <c r="D26" s="10">
        <v>45363</v>
      </c>
      <c r="E26" s="10"/>
      <c r="F26" s="10"/>
      <c r="G26" s="1">
        <f t="shared" si="0"/>
        <v>-9</v>
      </c>
      <c r="H26" s="9">
        <f t="shared" si="1"/>
        <v>-5607.9</v>
      </c>
    </row>
    <row r="27" spans="1:8" x14ac:dyDescent="0.25">
      <c r="A27" s="16" t="s">
        <v>47</v>
      </c>
      <c r="B27" s="9">
        <v>611.02</v>
      </c>
      <c r="C27" s="10">
        <v>45372</v>
      </c>
      <c r="D27" s="10">
        <v>45363</v>
      </c>
      <c r="E27" s="10"/>
      <c r="F27" s="10"/>
      <c r="G27" s="1">
        <f t="shared" si="0"/>
        <v>-9</v>
      </c>
      <c r="H27" s="9">
        <f t="shared" si="1"/>
        <v>-5499.18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25641.95</v>
      </c>
      <c r="C1" s="31">
        <f>COUNTA(A4:A203)</f>
        <v>38</v>
      </c>
      <c r="G1" s="13">
        <f>IF(B1&lt;&gt;0,H1/B1,0)</f>
        <v>59.498500309063857</v>
      </c>
      <c r="H1" s="12">
        <f>SUM(H4:H195)</f>
        <v>1525657.57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30</v>
      </c>
      <c r="B4" s="9">
        <v>536</v>
      </c>
      <c r="C4" s="10">
        <v>45254</v>
      </c>
      <c r="D4" s="10">
        <v>45426</v>
      </c>
      <c r="E4" s="10"/>
      <c r="F4" s="10"/>
      <c r="G4" s="1">
        <f>D4-C4-(F4-E4)</f>
        <v>172</v>
      </c>
      <c r="H4" s="9">
        <f>B4*G4</f>
        <v>92192</v>
      </c>
    </row>
    <row r="5" spans="1:8" x14ac:dyDescent="0.25">
      <c r="A5" s="16" t="s">
        <v>31</v>
      </c>
      <c r="B5" s="9">
        <v>877</v>
      </c>
      <c r="C5" s="10">
        <v>45254</v>
      </c>
      <c r="D5" s="10">
        <v>45426</v>
      </c>
      <c r="E5" s="10"/>
      <c r="F5" s="10"/>
      <c r="G5" s="1">
        <f t="shared" ref="G5:G68" si="0">D5-C5-(F5-E5)</f>
        <v>172</v>
      </c>
      <c r="H5" s="9">
        <f t="shared" ref="H5:H68" si="1">B5*G5</f>
        <v>150844</v>
      </c>
    </row>
    <row r="6" spans="1:8" x14ac:dyDescent="0.25">
      <c r="A6" s="16" t="s">
        <v>38</v>
      </c>
      <c r="B6" s="9">
        <v>297.5</v>
      </c>
      <c r="C6" s="10">
        <v>45246</v>
      </c>
      <c r="D6" s="10">
        <v>45426</v>
      </c>
      <c r="E6" s="10"/>
      <c r="F6" s="10"/>
      <c r="G6" s="1">
        <f t="shared" si="0"/>
        <v>180</v>
      </c>
      <c r="H6" s="9">
        <f t="shared" si="1"/>
        <v>53550</v>
      </c>
    </row>
    <row r="7" spans="1:8" x14ac:dyDescent="0.25">
      <c r="A7" s="16" t="s">
        <v>48</v>
      </c>
      <c r="B7" s="9">
        <v>445.74</v>
      </c>
      <c r="C7" s="10">
        <v>45351</v>
      </c>
      <c r="D7" s="10">
        <v>45400</v>
      </c>
      <c r="E7" s="10"/>
      <c r="F7" s="10"/>
      <c r="G7" s="1">
        <f t="shared" si="0"/>
        <v>49</v>
      </c>
      <c r="H7" s="9">
        <f t="shared" si="1"/>
        <v>21841.26</v>
      </c>
    </row>
    <row r="8" spans="1:8" x14ac:dyDescent="0.25">
      <c r="A8" s="16" t="s">
        <v>49</v>
      </c>
      <c r="B8" s="9">
        <v>174</v>
      </c>
      <c r="C8" s="10">
        <v>45382</v>
      </c>
      <c r="D8" s="10">
        <v>45400</v>
      </c>
      <c r="E8" s="10"/>
      <c r="F8" s="10"/>
      <c r="G8" s="1">
        <f t="shared" si="0"/>
        <v>18</v>
      </c>
      <c r="H8" s="9">
        <f t="shared" si="1"/>
        <v>3132</v>
      </c>
    </row>
    <row r="9" spans="1:8" x14ac:dyDescent="0.25">
      <c r="A9" s="16" t="s">
        <v>50</v>
      </c>
      <c r="B9" s="9">
        <v>23.98</v>
      </c>
      <c r="C9" s="10">
        <v>45393</v>
      </c>
      <c r="D9" s="10">
        <v>45400</v>
      </c>
      <c r="E9" s="10"/>
      <c r="F9" s="10"/>
      <c r="G9" s="1">
        <f t="shared" si="0"/>
        <v>7</v>
      </c>
      <c r="H9" s="9">
        <f t="shared" si="1"/>
        <v>167.86</v>
      </c>
    </row>
    <row r="10" spans="1:8" x14ac:dyDescent="0.25">
      <c r="A10" s="16" t="s">
        <v>51</v>
      </c>
      <c r="B10" s="9">
        <v>246.34</v>
      </c>
      <c r="C10" s="10">
        <v>45393</v>
      </c>
      <c r="D10" s="10">
        <v>45400</v>
      </c>
      <c r="E10" s="10"/>
      <c r="F10" s="10"/>
      <c r="G10" s="1">
        <f t="shared" si="0"/>
        <v>7</v>
      </c>
      <c r="H10" s="9">
        <f t="shared" si="1"/>
        <v>1724.38</v>
      </c>
    </row>
    <row r="11" spans="1:8" x14ac:dyDescent="0.25">
      <c r="A11" s="16" t="s">
        <v>52</v>
      </c>
      <c r="B11" s="9">
        <v>210.49</v>
      </c>
      <c r="C11" s="10">
        <v>45393</v>
      </c>
      <c r="D11" s="10">
        <v>45400</v>
      </c>
      <c r="E11" s="10"/>
      <c r="F11" s="10"/>
      <c r="G11" s="1">
        <f t="shared" si="0"/>
        <v>7</v>
      </c>
      <c r="H11" s="9">
        <f t="shared" si="1"/>
        <v>1473.43</v>
      </c>
    </row>
    <row r="12" spans="1:8" x14ac:dyDescent="0.25">
      <c r="A12" s="16" t="s">
        <v>53</v>
      </c>
      <c r="B12" s="9">
        <v>95</v>
      </c>
      <c r="C12" s="10">
        <v>45260</v>
      </c>
      <c r="D12" s="10">
        <v>45401</v>
      </c>
      <c r="E12" s="10"/>
      <c r="F12" s="10"/>
      <c r="G12" s="1">
        <f t="shared" si="0"/>
        <v>141</v>
      </c>
      <c r="H12" s="9">
        <f t="shared" si="1"/>
        <v>13395</v>
      </c>
    </row>
    <row r="13" spans="1:8" x14ac:dyDescent="0.25">
      <c r="A13" s="16" t="s">
        <v>54</v>
      </c>
      <c r="B13" s="9">
        <v>285</v>
      </c>
      <c r="C13" s="10">
        <v>45230</v>
      </c>
      <c r="D13" s="10">
        <v>45401</v>
      </c>
      <c r="E13" s="10"/>
      <c r="F13" s="10"/>
      <c r="G13" s="1">
        <f t="shared" si="0"/>
        <v>171</v>
      </c>
      <c r="H13" s="9">
        <f t="shared" si="1"/>
        <v>48735</v>
      </c>
    </row>
    <row r="14" spans="1:8" x14ac:dyDescent="0.25">
      <c r="A14" s="16" t="s">
        <v>55</v>
      </c>
      <c r="B14" s="9">
        <v>174</v>
      </c>
      <c r="C14" s="10">
        <v>45291</v>
      </c>
      <c r="D14" s="10">
        <v>45401</v>
      </c>
      <c r="E14" s="10"/>
      <c r="F14" s="10"/>
      <c r="G14" s="1">
        <f t="shared" si="0"/>
        <v>110</v>
      </c>
      <c r="H14" s="9">
        <f t="shared" si="1"/>
        <v>19140</v>
      </c>
    </row>
    <row r="15" spans="1:8" x14ac:dyDescent="0.25">
      <c r="A15" s="16" t="s">
        <v>56</v>
      </c>
      <c r="B15" s="9">
        <v>285</v>
      </c>
      <c r="C15" s="10">
        <v>45412</v>
      </c>
      <c r="D15" s="10">
        <v>45401</v>
      </c>
      <c r="E15" s="10"/>
      <c r="F15" s="10"/>
      <c r="G15" s="1">
        <f t="shared" si="0"/>
        <v>-11</v>
      </c>
      <c r="H15" s="9">
        <f t="shared" si="1"/>
        <v>-3135</v>
      </c>
    </row>
    <row r="16" spans="1:8" x14ac:dyDescent="0.25">
      <c r="A16" s="16" t="s">
        <v>57</v>
      </c>
      <c r="B16" s="9">
        <v>143</v>
      </c>
      <c r="C16" s="10">
        <v>45412</v>
      </c>
      <c r="D16" s="10">
        <v>45401</v>
      </c>
      <c r="E16" s="10"/>
      <c r="F16" s="10"/>
      <c r="G16" s="1">
        <f t="shared" si="0"/>
        <v>-11</v>
      </c>
      <c r="H16" s="9">
        <f t="shared" si="1"/>
        <v>-1573</v>
      </c>
    </row>
    <row r="17" spans="1:8" x14ac:dyDescent="0.25">
      <c r="A17" s="16" t="s">
        <v>58</v>
      </c>
      <c r="B17" s="9">
        <v>375</v>
      </c>
      <c r="C17" s="10">
        <v>45412</v>
      </c>
      <c r="D17" s="10">
        <v>45401</v>
      </c>
      <c r="E17" s="10"/>
      <c r="F17" s="10"/>
      <c r="G17" s="1">
        <f t="shared" si="0"/>
        <v>-11</v>
      </c>
      <c r="H17" s="9">
        <f t="shared" si="1"/>
        <v>-4125</v>
      </c>
    </row>
    <row r="18" spans="1:8" x14ac:dyDescent="0.25">
      <c r="A18" s="16" t="s">
        <v>59</v>
      </c>
      <c r="B18" s="9">
        <v>135.68</v>
      </c>
      <c r="C18" s="10">
        <v>45412</v>
      </c>
      <c r="D18" s="10">
        <v>45401</v>
      </c>
      <c r="E18" s="10"/>
      <c r="F18" s="10"/>
      <c r="G18" s="1">
        <f t="shared" si="0"/>
        <v>-11</v>
      </c>
      <c r="H18" s="9">
        <f t="shared" si="1"/>
        <v>-1492.48</v>
      </c>
    </row>
    <row r="19" spans="1:8" x14ac:dyDescent="0.25">
      <c r="A19" s="16" t="s">
        <v>60</v>
      </c>
      <c r="B19" s="9">
        <v>1146</v>
      </c>
      <c r="C19" s="10">
        <v>45412</v>
      </c>
      <c r="D19" s="10">
        <v>45419</v>
      </c>
      <c r="E19" s="10"/>
      <c r="F19" s="10"/>
      <c r="G19" s="1">
        <f t="shared" si="0"/>
        <v>7</v>
      </c>
      <c r="H19" s="9">
        <f t="shared" si="1"/>
        <v>8022</v>
      </c>
    </row>
    <row r="20" spans="1:8" x14ac:dyDescent="0.25">
      <c r="A20" s="16" t="s">
        <v>61</v>
      </c>
      <c r="B20" s="9">
        <v>212.6</v>
      </c>
      <c r="C20" s="10">
        <v>45412</v>
      </c>
      <c r="D20" s="10">
        <v>45419</v>
      </c>
      <c r="E20" s="10"/>
      <c r="F20" s="10"/>
      <c r="G20" s="1">
        <f t="shared" si="0"/>
        <v>7</v>
      </c>
      <c r="H20" s="9">
        <f t="shared" si="1"/>
        <v>1488.2</v>
      </c>
    </row>
    <row r="21" spans="1:8" x14ac:dyDescent="0.25">
      <c r="A21" s="16" t="s">
        <v>62</v>
      </c>
      <c r="B21" s="9">
        <v>135</v>
      </c>
      <c r="C21" s="10">
        <v>45407</v>
      </c>
      <c r="D21" s="10">
        <v>45419</v>
      </c>
      <c r="E21" s="10"/>
      <c r="F21" s="10"/>
      <c r="G21" s="1">
        <f t="shared" si="0"/>
        <v>12</v>
      </c>
      <c r="H21" s="9">
        <f t="shared" si="1"/>
        <v>1620</v>
      </c>
    </row>
    <row r="22" spans="1:8" x14ac:dyDescent="0.25">
      <c r="A22" s="16" t="s">
        <v>63</v>
      </c>
      <c r="B22" s="9">
        <v>177</v>
      </c>
      <c r="C22" s="10">
        <v>45394</v>
      </c>
      <c r="D22" s="10">
        <v>45419</v>
      </c>
      <c r="E22" s="10"/>
      <c r="F22" s="10"/>
      <c r="G22" s="1">
        <f t="shared" si="0"/>
        <v>25</v>
      </c>
      <c r="H22" s="9">
        <f t="shared" si="1"/>
        <v>4425</v>
      </c>
    </row>
    <row r="23" spans="1:8" x14ac:dyDescent="0.25">
      <c r="A23" s="16" t="s">
        <v>64</v>
      </c>
      <c r="B23" s="9">
        <v>110</v>
      </c>
      <c r="C23" s="10">
        <v>45378</v>
      </c>
      <c r="D23" s="10">
        <v>45419</v>
      </c>
      <c r="E23" s="10"/>
      <c r="F23" s="10"/>
      <c r="G23" s="1">
        <f t="shared" si="0"/>
        <v>41</v>
      </c>
      <c r="H23" s="9">
        <f t="shared" si="1"/>
        <v>4510</v>
      </c>
    </row>
    <row r="24" spans="1:8" x14ac:dyDescent="0.25">
      <c r="A24" s="16" t="s">
        <v>65</v>
      </c>
      <c r="B24" s="9">
        <v>2051.41</v>
      </c>
      <c r="C24" s="10">
        <v>45443</v>
      </c>
      <c r="D24" s="10">
        <v>45422</v>
      </c>
      <c r="E24" s="10"/>
      <c r="F24" s="10"/>
      <c r="G24" s="1">
        <f t="shared" si="0"/>
        <v>-21</v>
      </c>
      <c r="H24" s="9">
        <f t="shared" si="1"/>
        <v>-43079.61</v>
      </c>
    </row>
    <row r="25" spans="1:8" x14ac:dyDescent="0.25">
      <c r="A25" s="16" t="s">
        <v>66</v>
      </c>
      <c r="B25" s="9">
        <v>1710.08</v>
      </c>
      <c r="C25" s="10">
        <v>45411</v>
      </c>
      <c r="D25" s="10">
        <v>45422</v>
      </c>
      <c r="E25" s="10"/>
      <c r="F25" s="10"/>
      <c r="G25" s="1">
        <f t="shared" si="0"/>
        <v>11</v>
      </c>
      <c r="H25" s="9">
        <f t="shared" si="1"/>
        <v>18810.88</v>
      </c>
    </row>
    <row r="26" spans="1:8" x14ac:dyDescent="0.25">
      <c r="A26" s="16" t="s">
        <v>67</v>
      </c>
      <c r="B26" s="9">
        <v>600</v>
      </c>
      <c r="C26" s="10">
        <v>45399</v>
      </c>
      <c r="D26" s="10">
        <v>45422</v>
      </c>
      <c r="E26" s="10"/>
      <c r="F26" s="10"/>
      <c r="G26" s="1">
        <f t="shared" si="0"/>
        <v>23</v>
      </c>
      <c r="H26" s="9">
        <f t="shared" si="1"/>
        <v>13800</v>
      </c>
    </row>
    <row r="27" spans="1:8" x14ac:dyDescent="0.25">
      <c r="A27" s="16" t="s">
        <v>68</v>
      </c>
      <c r="B27" s="9">
        <v>267.3</v>
      </c>
      <c r="C27" s="10">
        <v>45412</v>
      </c>
      <c r="D27" s="10">
        <v>45422</v>
      </c>
      <c r="E27" s="10"/>
      <c r="F27" s="10"/>
      <c r="G27" s="1">
        <f t="shared" si="0"/>
        <v>10</v>
      </c>
      <c r="H27" s="9">
        <f t="shared" si="1"/>
        <v>2673</v>
      </c>
    </row>
    <row r="28" spans="1:8" x14ac:dyDescent="0.25">
      <c r="A28" s="16" t="s">
        <v>69</v>
      </c>
      <c r="B28" s="9">
        <v>220</v>
      </c>
      <c r="C28" s="10">
        <v>45412</v>
      </c>
      <c r="D28" s="10">
        <v>45422</v>
      </c>
      <c r="E28" s="10"/>
      <c r="F28" s="10"/>
      <c r="G28" s="1">
        <f t="shared" si="0"/>
        <v>10</v>
      </c>
      <c r="H28" s="9">
        <f t="shared" si="1"/>
        <v>2200</v>
      </c>
    </row>
    <row r="29" spans="1:8" x14ac:dyDescent="0.25">
      <c r="A29" s="16" t="s">
        <v>70</v>
      </c>
      <c r="B29" s="9">
        <v>70.87</v>
      </c>
      <c r="C29" s="10">
        <v>45412</v>
      </c>
      <c r="D29" s="10">
        <v>45422</v>
      </c>
      <c r="E29" s="10"/>
      <c r="F29" s="10"/>
      <c r="G29" s="1">
        <f t="shared" si="0"/>
        <v>10</v>
      </c>
      <c r="H29" s="9">
        <f t="shared" si="1"/>
        <v>708.7</v>
      </c>
    </row>
    <row r="30" spans="1:8" x14ac:dyDescent="0.25">
      <c r="A30" s="16" t="s">
        <v>71</v>
      </c>
      <c r="B30" s="9">
        <v>179.5</v>
      </c>
      <c r="C30" s="10">
        <v>45374</v>
      </c>
      <c r="D30" s="10">
        <v>45422</v>
      </c>
      <c r="E30" s="10"/>
      <c r="F30" s="10"/>
      <c r="G30" s="1">
        <f t="shared" si="0"/>
        <v>48</v>
      </c>
      <c r="H30" s="9">
        <f t="shared" si="1"/>
        <v>8616</v>
      </c>
    </row>
    <row r="31" spans="1:8" x14ac:dyDescent="0.25">
      <c r="A31" s="16" t="s">
        <v>72</v>
      </c>
      <c r="B31" s="9">
        <v>222.09</v>
      </c>
      <c r="C31" s="10">
        <v>45453</v>
      </c>
      <c r="D31" s="10">
        <v>45436</v>
      </c>
      <c r="E31" s="10"/>
      <c r="F31" s="10"/>
      <c r="G31" s="1">
        <f t="shared" si="0"/>
        <v>-17</v>
      </c>
      <c r="H31" s="9">
        <f t="shared" si="1"/>
        <v>-3775.53</v>
      </c>
    </row>
    <row r="32" spans="1:8" x14ac:dyDescent="0.25">
      <c r="A32" s="16" t="s">
        <v>73</v>
      </c>
      <c r="B32" s="9">
        <v>235.34</v>
      </c>
      <c r="C32" s="10">
        <v>45453</v>
      </c>
      <c r="D32" s="10">
        <v>45436</v>
      </c>
      <c r="E32" s="10"/>
      <c r="F32" s="10"/>
      <c r="G32" s="1">
        <f t="shared" si="0"/>
        <v>-17</v>
      </c>
      <c r="H32" s="9">
        <f t="shared" si="1"/>
        <v>-4000.78</v>
      </c>
    </row>
    <row r="33" spans="1:8" x14ac:dyDescent="0.25">
      <c r="A33" s="16" t="s">
        <v>74</v>
      </c>
      <c r="B33" s="9">
        <v>14.54</v>
      </c>
      <c r="C33" s="10">
        <v>45453</v>
      </c>
      <c r="D33" s="10">
        <v>45436</v>
      </c>
      <c r="E33" s="10"/>
      <c r="F33" s="10"/>
      <c r="G33" s="1">
        <f t="shared" si="0"/>
        <v>-17</v>
      </c>
      <c r="H33" s="9">
        <f t="shared" si="1"/>
        <v>-247.18</v>
      </c>
    </row>
    <row r="34" spans="1:8" x14ac:dyDescent="0.25">
      <c r="A34" s="16" t="s">
        <v>75</v>
      </c>
      <c r="B34" s="9">
        <v>545.9</v>
      </c>
      <c r="C34" s="10">
        <v>45373</v>
      </c>
      <c r="D34" s="10">
        <v>45436</v>
      </c>
      <c r="E34" s="10"/>
      <c r="F34" s="10"/>
      <c r="G34" s="1">
        <f t="shared" si="0"/>
        <v>63</v>
      </c>
      <c r="H34" s="9">
        <f t="shared" si="1"/>
        <v>34391.699999999997</v>
      </c>
    </row>
    <row r="35" spans="1:8" x14ac:dyDescent="0.25">
      <c r="A35" s="16" t="s">
        <v>76</v>
      </c>
      <c r="B35" s="9">
        <v>95</v>
      </c>
      <c r="C35" s="10">
        <v>45423</v>
      </c>
      <c r="D35" s="10">
        <v>45436</v>
      </c>
      <c r="E35" s="10"/>
      <c r="F35" s="10"/>
      <c r="G35" s="1">
        <f t="shared" si="0"/>
        <v>13</v>
      </c>
      <c r="H35" s="9">
        <f t="shared" si="1"/>
        <v>1235</v>
      </c>
    </row>
    <row r="36" spans="1:8" x14ac:dyDescent="0.25">
      <c r="A36" s="16" t="s">
        <v>77</v>
      </c>
      <c r="B36" s="9">
        <v>116.5</v>
      </c>
      <c r="C36" s="10">
        <v>45275</v>
      </c>
      <c r="D36" s="10">
        <v>45453</v>
      </c>
      <c r="E36" s="10"/>
      <c r="F36" s="10"/>
      <c r="G36" s="1">
        <f t="shared" si="0"/>
        <v>178</v>
      </c>
      <c r="H36" s="9">
        <f t="shared" si="1"/>
        <v>20737</v>
      </c>
    </row>
    <row r="37" spans="1:8" x14ac:dyDescent="0.25">
      <c r="A37" s="16" t="s">
        <v>78</v>
      </c>
      <c r="B37" s="9">
        <v>412</v>
      </c>
      <c r="C37" s="10">
        <v>45289</v>
      </c>
      <c r="D37" s="10">
        <v>45453</v>
      </c>
      <c r="E37" s="10"/>
      <c r="F37" s="10"/>
      <c r="G37" s="1">
        <f t="shared" si="0"/>
        <v>164</v>
      </c>
      <c r="H37" s="9">
        <f t="shared" si="1"/>
        <v>67568</v>
      </c>
    </row>
    <row r="38" spans="1:8" x14ac:dyDescent="0.25">
      <c r="A38" s="16" t="s">
        <v>79</v>
      </c>
      <c r="B38" s="9">
        <v>11653.09</v>
      </c>
      <c r="C38" s="10">
        <v>45367</v>
      </c>
      <c r="D38" s="10">
        <v>45453</v>
      </c>
      <c r="E38" s="10"/>
      <c r="F38" s="10"/>
      <c r="G38" s="1">
        <f t="shared" si="0"/>
        <v>86</v>
      </c>
      <c r="H38" s="9">
        <f t="shared" si="1"/>
        <v>1002165.74</v>
      </c>
    </row>
    <row r="39" spans="1:8" x14ac:dyDescent="0.25">
      <c r="A39" s="16" t="s">
        <v>80</v>
      </c>
      <c r="B39" s="9">
        <v>174</v>
      </c>
      <c r="C39" s="10">
        <v>45473</v>
      </c>
      <c r="D39" s="10">
        <v>45453</v>
      </c>
      <c r="E39" s="10"/>
      <c r="F39" s="10"/>
      <c r="G39" s="1">
        <f t="shared" si="0"/>
        <v>-20</v>
      </c>
      <c r="H39" s="9">
        <f t="shared" si="1"/>
        <v>-3480</v>
      </c>
    </row>
    <row r="40" spans="1:8" x14ac:dyDescent="0.25">
      <c r="A40" s="16" t="s">
        <v>81</v>
      </c>
      <c r="B40" s="9">
        <v>640</v>
      </c>
      <c r="C40" s="10">
        <v>45473</v>
      </c>
      <c r="D40" s="10">
        <v>45453</v>
      </c>
      <c r="E40" s="10"/>
      <c r="F40" s="10"/>
      <c r="G40" s="1">
        <f t="shared" si="0"/>
        <v>-20</v>
      </c>
      <c r="H40" s="9">
        <f t="shared" si="1"/>
        <v>-12800</v>
      </c>
    </row>
    <row r="41" spans="1:8" x14ac:dyDescent="0.25">
      <c r="A41" s="16" t="s">
        <v>82</v>
      </c>
      <c r="B41" s="9">
        <v>350</v>
      </c>
      <c r="C41" s="10">
        <v>45441</v>
      </c>
      <c r="D41" s="10">
        <v>45453</v>
      </c>
      <c r="E41" s="10"/>
      <c r="F41" s="10"/>
      <c r="G41" s="1">
        <f t="shared" si="0"/>
        <v>12</v>
      </c>
      <c r="H41" s="9">
        <f t="shared" si="1"/>
        <v>4200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tino</dc:creator>
  <cp:lastModifiedBy>tino</cp:lastModifiedBy>
  <dcterms:created xsi:type="dcterms:W3CDTF">2006-09-16T00:00:00Z</dcterms:created>
  <dcterms:modified xsi:type="dcterms:W3CDTF">2024-06-17T13:53:32Z</dcterms:modified>
</cp:coreProperties>
</file>